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22" i="1" l="1"/>
  <c r="C23" i="1" s="1"/>
  <c r="C11" i="1"/>
  <c r="C12" i="1" s="1"/>
  <c r="C13" i="1" l="1"/>
  <c r="C24" i="1"/>
  <c r="C25" i="1" s="1"/>
  <c r="C26" i="1"/>
  <c r="C27" i="1"/>
</calcChain>
</file>

<file path=xl/comments1.xml><?xml version="1.0" encoding="utf-8"?>
<comments xmlns="http://schemas.openxmlformats.org/spreadsheetml/2006/main">
  <authors>
    <author>Johnix</author>
  </authors>
  <commentList>
    <comment ref="C12" authorId="0">
      <text>
        <r>
          <rPr>
            <b/>
            <sz val="9"/>
            <color indexed="81"/>
            <rFont val="Tahoma"/>
            <family val="2"/>
          </rPr>
          <t xml:space="preserve">electronicsbeliever.com:This equation is considering a ripple current of 20% of the load current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electronicsbeliever.com: This is the inductance when the buck converter is to be operated in the boundary with the given load current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<sst xmlns="http://schemas.openxmlformats.org/spreadsheetml/2006/main" count="37" uniqueCount="21">
  <si>
    <t>Inductance</t>
  </si>
  <si>
    <t>Input Voltage</t>
  </si>
  <si>
    <t>Output Voltage</t>
  </si>
  <si>
    <t>Load Current</t>
  </si>
  <si>
    <t>switching Frequency</t>
  </si>
  <si>
    <t>Inductance for CCM</t>
  </si>
  <si>
    <t>Computed Duty</t>
  </si>
  <si>
    <t>Inductance for Boundary Operation</t>
  </si>
  <si>
    <t>Solving for Inductance Value</t>
  </si>
  <si>
    <t>Given Inductance Value, Check for the Operation and Inductor Currents</t>
  </si>
  <si>
    <t xml:space="preserve">Inductor Peak Current </t>
  </si>
  <si>
    <t>Ripple Current</t>
  </si>
  <si>
    <t>Operation Mode</t>
  </si>
  <si>
    <t>RMS Current</t>
  </si>
  <si>
    <t>Boundary Current</t>
  </si>
  <si>
    <t>V</t>
  </si>
  <si>
    <t>A</t>
  </si>
  <si>
    <t>Hz</t>
  </si>
  <si>
    <t>H</t>
  </si>
  <si>
    <t>Input Variables</t>
  </si>
  <si>
    <t>Computed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</si>
</sst>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0000"/>
  </numFmts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/>
    <xf numFmtId="164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4" borderId="1" xfId="0" applyFill="1" applyBorder="1"/>
    <xf numFmtId="10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11" fontId="0" fillId="3" borderId="1" xfId="0" applyNumberFormat="1" applyFill="1" applyBorder="1" applyAlignment="1">
      <alignment horizontal="center"/>
    </xf>
    <xf numFmtId="0" fontId="0" fillId="3" borderId="0" xfId="0" applyFill="1"/>
    <xf numFmtId="0" fontId="0" fillId="4" borderId="0" xfId="0" applyFill="1"/>
    <xf numFmtId="0" fontId="0" fillId="3" borderId="1" xfId="0" applyFill="1" applyBorder="1" applyAlignment="1" applyProtection="1">
      <alignment horizontal="center"/>
      <protection locked="0"/>
    </xf>
    <xf numFmtId="11" fontId="0" fillId="3" borderId="1" xfId="0" applyNumberForma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781051</xdr:colOff>
      <xdr:row>4</xdr:row>
      <xdr:rowOff>219075</xdr:rowOff>
    </xdr:from>
    <xdr:to>
      <xdr:col>4</xdr:col>
      <xdr:colOff>3543301</xdr:colOff>
      <xdr:row>8</xdr:row>
      <xdr:rowOff>9525</xdr:rowOff>
    </xdr:to>
    <xdr:sp macro="" textlink="">
      <xdr:nvSpPr>
        <xdr:cNvPr id="2" name="TextBox 1"/>
        <xdr:cNvSpPr txBox="1"/>
      </xdr:nvSpPr>
      <xdr:spPr>
        <a:xfrm>
          <a:off x="6791326" y="981075"/>
          <a:ext cx="2762250" cy="60007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/>
            <a:t>Computed by:</a:t>
          </a:r>
        </a:p>
        <a:p>
          <a:pPr algn="ctr"/>
          <a:r>
            <a:rPr lang="en-US" sz="1600" b="1"/>
            <a:t>www.electronicsbeliever.com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E31"/>
  <sheetViews>
    <sheetView tabSelected="1" workbookViewId="0">
      <selection activeCell="E5" sqref="E5"/>
    </sheetView>
  </sheetViews>
  <sheetFormatPr defaultRowHeight="15" x14ac:dyDescent="0.25"/>
  <cols>
    <col min="1" max="1" width="4.5703125" style="1" customWidth="1"/>
    <col min="2" max="2" width="65.42578125" style="1" bestFit="1" customWidth="1"/>
    <col min="3" max="3" width="14.5703125" style="2" bestFit="1" customWidth="1"/>
    <col min="4" max="4" width="5.5703125" style="2" customWidth="1"/>
    <col min="5" max="5" width="75.5703125" style="1" bestFit="1" customWidth="1"/>
    <col min="6" max="6" width="9.140625" style="1"/>
    <col min="7" max="7" width="10.7109375" style="1" bestFit="1" customWidth="1"/>
    <col min="8" max="16384" width="9.140625" style="1"/>
  </cols>
  <sheetData>
    <row r="2" spans="2:5" x14ac:dyDescent="0.25">
      <c r="B2" s="16"/>
      <c r="C2" s="8" t="s">
        <v>19</v>
      </c>
    </row>
    <row r="3" spans="2:5" x14ac:dyDescent="0.25">
      <c r="B3" s="17"/>
      <c r="C3" s="8" t="s">
        <v>20</v>
      </c>
    </row>
    <row r="5" spans="2:5" ht="18.75" x14ac:dyDescent="0.3">
      <c r="B5" s="6" t="s">
        <v>8</v>
      </c>
      <c r="C5" s="6"/>
      <c r="D5" s="6"/>
    </row>
    <row r="6" spans="2:5" x14ac:dyDescent="0.25">
      <c r="B6" s="9" t="s">
        <v>1</v>
      </c>
      <c r="C6" s="18">
        <v>12</v>
      </c>
      <c r="D6" s="10" t="s">
        <v>15</v>
      </c>
    </row>
    <row r="7" spans="2:5" x14ac:dyDescent="0.25">
      <c r="B7" s="9" t="s">
        <v>2</v>
      </c>
      <c r="C7" s="18">
        <v>3.3</v>
      </c>
      <c r="D7" s="10" t="s">
        <v>15</v>
      </c>
    </row>
    <row r="8" spans="2:5" x14ac:dyDescent="0.25">
      <c r="B8" s="9" t="s">
        <v>3</v>
      </c>
      <c r="C8" s="18">
        <v>25</v>
      </c>
      <c r="D8" s="10" t="s">
        <v>16</v>
      </c>
    </row>
    <row r="9" spans="2:5" x14ac:dyDescent="0.25">
      <c r="B9" s="9" t="s">
        <v>4</v>
      </c>
      <c r="C9" s="18">
        <v>200000</v>
      </c>
      <c r="D9" s="10" t="s">
        <v>17</v>
      </c>
    </row>
    <row r="10" spans="2:5" x14ac:dyDescent="0.25">
      <c r="B10" s="7"/>
      <c r="C10" s="8"/>
      <c r="D10" s="8"/>
    </row>
    <row r="11" spans="2:5" x14ac:dyDescent="0.25">
      <c r="B11" s="11" t="s">
        <v>6</v>
      </c>
      <c r="C11" s="12">
        <f>C7/C6</f>
        <v>0.27499999999999997</v>
      </c>
      <c r="D11" s="12"/>
    </row>
    <row r="12" spans="2:5" x14ac:dyDescent="0.25">
      <c r="B12" s="11" t="s">
        <v>5</v>
      </c>
      <c r="C12" s="13">
        <f>C11*(C6-C7)/(C9*0.2*C8)</f>
        <v>2.3924999999999995E-6</v>
      </c>
      <c r="D12" s="13" t="s">
        <v>18</v>
      </c>
      <c r="E12" s="3"/>
    </row>
    <row r="13" spans="2:5" x14ac:dyDescent="0.25">
      <c r="B13" s="11" t="s">
        <v>7</v>
      </c>
      <c r="C13" s="13">
        <f>C11*(C6-C7)/(C9*2*C8)</f>
        <v>2.3924999999999998E-7</v>
      </c>
      <c r="D13" s="13" t="s">
        <v>18</v>
      </c>
      <c r="E13" s="3"/>
    </row>
    <row r="15" spans="2:5" ht="18.75" x14ac:dyDescent="0.3">
      <c r="B15" s="6" t="s">
        <v>9</v>
      </c>
      <c r="C15" s="6"/>
      <c r="D15" s="6"/>
    </row>
    <row r="16" spans="2:5" x14ac:dyDescent="0.25">
      <c r="B16" s="9" t="s">
        <v>1</v>
      </c>
      <c r="C16" s="18">
        <v>12</v>
      </c>
      <c r="D16" s="10" t="s">
        <v>15</v>
      </c>
    </row>
    <row r="17" spans="2:4" x14ac:dyDescent="0.25">
      <c r="B17" s="9" t="s">
        <v>2</v>
      </c>
      <c r="C17" s="18">
        <v>3.3</v>
      </c>
      <c r="D17" s="10" t="s">
        <v>15</v>
      </c>
    </row>
    <row r="18" spans="2:4" x14ac:dyDescent="0.25">
      <c r="B18" s="9" t="s">
        <v>3</v>
      </c>
      <c r="C18" s="18">
        <v>25</v>
      </c>
      <c r="D18" s="10" t="s">
        <v>16</v>
      </c>
    </row>
    <row r="19" spans="2:4" x14ac:dyDescent="0.25">
      <c r="B19" s="9" t="s">
        <v>0</v>
      </c>
      <c r="C19" s="19">
        <v>2.2000000000000001E-6</v>
      </c>
      <c r="D19" s="15" t="s">
        <v>18</v>
      </c>
    </row>
    <row r="20" spans="2:4" x14ac:dyDescent="0.25">
      <c r="B20" s="9" t="s">
        <v>4</v>
      </c>
      <c r="C20" s="18">
        <v>200000</v>
      </c>
      <c r="D20" s="10" t="s">
        <v>17</v>
      </c>
    </row>
    <row r="21" spans="2:4" x14ac:dyDescent="0.25">
      <c r="B21" s="7"/>
      <c r="C21" s="8"/>
      <c r="D21" s="8"/>
    </row>
    <row r="22" spans="2:4" x14ac:dyDescent="0.25">
      <c r="B22" s="11" t="s">
        <v>6</v>
      </c>
      <c r="C22" s="12">
        <f>C17/C16</f>
        <v>0.27499999999999997</v>
      </c>
      <c r="D22" s="12"/>
    </row>
    <row r="23" spans="2:4" x14ac:dyDescent="0.25">
      <c r="B23" s="11" t="s">
        <v>11</v>
      </c>
      <c r="C23" s="14">
        <f>C22*(C16-C17)/(C20*C19)</f>
        <v>5.4374999999999991</v>
      </c>
      <c r="D23" s="14" t="s">
        <v>16</v>
      </c>
    </row>
    <row r="24" spans="2:4" x14ac:dyDescent="0.25">
      <c r="B24" s="11" t="s">
        <v>10</v>
      </c>
      <c r="C24" s="13">
        <f>C18+C23/2</f>
        <v>27.71875</v>
      </c>
      <c r="D24" s="13" t="s">
        <v>16</v>
      </c>
    </row>
    <row r="25" spans="2:4" x14ac:dyDescent="0.25">
      <c r="B25" s="11" t="s">
        <v>12</v>
      </c>
      <c r="C25" s="13" t="str">
        <f>IF((C24-C23)&gt;0.1,"CCM",IF(ROUND((C24-C23),2)=0,"BOUNDARY","DCM"))</f>
        <v>CCM</v>
      </c>
      <c r="D25" s="13"/>
    </row>
    <row r="26" spans="2:4" x14ac:dyDescent="0.25">
      <c r="B26" s="11" t="s">
        <v>13</v>
      </c>
      <c r="C26" s="13">
        <f>C18-(C23*(0.5-(SQRT(3)/3)))</f>
        <v>25.420592088718589</v>
      </c>
      <c r="D26" s="13" t="s">
        <v>16</v>
      </c>
    </row>
    <row r="27" spans="2:4" x14ac:dyDescent="0.25">
      <c r="B27" s="11" t="s">
        <v>14</v>
      </c>
      <c r="C27" s="13">
        <f>C23/2</f>
        <v>2.7187499999999996</v>
      </c>
      <c r="D27" s="13" t="s">
        <v>16</v>
      </c>
    </row>
    <row r="29" spans="2:4" x14ac:dyDescent="0.25">
      <c r="C29" s="4"/>
      <c r="D29" s="4"/>
    </row>
    <row r="31" spans="2:4" x14ac:dyDescent="0.25">
      <c r="C31" s="5"/>
      <c r="D31" s="5"/>
    </row>
  </sheetData>
  <sheetProtection password="A9AB" sheet="1" objects="1" scenarios="1"/>
  <mergeCells count="2">
    <mergeCell ref="B5:D5"/>
    <mergeCell ref="B15:D15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Johnix</dc:creator>
  <cp:lastModifiedBy>Johnix</cp:lastModifiedBy>
  <dcterms:created xsi:type="dcterms:W3CDTF">2015-11-10T14:19:04Z</dcterms:created>
  <dcterms:modified xsi:type="dcterms:W3CDTF">2015-11-10T15:53:51Z</dcterms:modified>
</cp:coreProperties>
</file>